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<sst xmlns="http://schemas.openxmlformats.org/spreadsheetml/2006/main" count="55" uniqueCount="46">
  <si>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Reinforcement</t>
  </si>
  <si>
    <t>หาระยะหยุดเหล็ก โดยวิธี Trial &amp; error</t>
  </si>
  <si>
    <t>Dia.</t>
  </si>
  <si>
    <t>@(m)</t>
  </si>
  <si>
    <t>As</t>
  </si>
  <si>
    <t>S</t>
  </si>
  <si>
    <t>ระยะหยุดเหล็ก(m)</t>
  </si>
  <si>
    <t>try  x</t>
  </si>
  <si>
    <t>=</t>
  </si>
  <si>
    <t>m</t>
  </si>
  <si>
    <t>No.1</t>
  </si>
  <si>
    <t>แรงเฉือนที่เกิดขึ้น</t>
  </si>
  <si>
    <t>kg</t>
  </si>
  <si>
    <t>No.2</t>
  </si>
  <si>
    <r>
      <t>S</t>
    </r>
    <r>
      <rPr>
        <i/>
        <sz val="14"/>
        <rFont val="Cordia New"/>
        <family val="2"/>
      </rPr>
      <t>ที่ต้องการ</t>
    </r>
  </si>
  <si>
    <t>cm</t>
  </si>
  <si>
    <t>No.3</t>
  </si>
  <si>
    <t>No.4</t>
  </si>
  <si>
    <t>โมเมนต์ที่เกิดขึ้น</t>
  </si>
  <si>
    <t>kg-m</t>
  </si>
  <si>
    <t>No.5</t>
  </si>
  <si>
    <t>Asที่ต้องการ</t>
  </si>
  <si>
    <t>sq.cm</t>
  </si>
  <si>
    <t>sum</t>
  </si>
  <si>
    <t>โปรแกรมคำนวณระยะหยุดเหล็ก</t>
  </si>
  <si>
    <t>สมการแรงเฉือน</t>
  </si>
  <si>
    <t>สมการโมเมนต์</t>
  </si>
  <si>
    <t>Vx-x</t>
  </si>
  <si>
    <t>Mx-x</t>
  </si>
  <si>
    <t>ผลรวม As</t>
  </si>
  <si>
    <r>
      <t xml:space="preserve">ผลรวม </t>
    </r>
    <r>
      <rPr>
        <sz val="14"/>
        <rFont val="Symbol"/>
        <family val="1"/>
      </rPr>
      <t>S</t>
    </r>
  </si>
  <si>
    <t>รูปสมการมาตรฐาน</t>
  </si>
  <si>
    <t>a</t>
  </si>
  <si>
    <t>b</t>
  </si>
  <si>
    <t>c</t>
  </si>
  <si>
    <t>d</t>
  </si>
  <si>
    <t>e</t>
  </si>
  <si>
    <t>สมการ                    Dx-x</t>
  </si>
  <si>
    <t>As=</t>
  </si>
  <si>
    <t>S =</t>
  </si>
  <si>
    <t>ผลการหยุดเหล็ก</t>
  </si>
  <si>
    <r>
      <t>a.X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0"/>
      </rPr>
      <t>+ b.X</t>
    </r>
    <r>
      <rPr>
        <vertAlign val="superscript"/>
        <sz val="14"/>
        <rFont val="Cordia New"/>
        <family val="2"/>
      </rPr>
      <t xml:space="preserve">3 </t>
    </r>
    <r>
      <rPr>
        <sz val="14"/>
        <rFont val="Cordia New"/>
        <family val="0"/>
      </rPr>
      <t>+ c.X</t>
    </r>
    <r>
      <rPr>
        <vertAlign val="superscript"/>
        <sz val="14"/>
        <rFont val="Cordia New"/>
        <family val="2"/>
      </rPr>
      <t xml:space="preserve">2 </t>
    </r>
    <r>
      <rPr>
        <sz val="14"/>
        <rFont val="Cordia New"/>
        <family val="0"/>
      </rPr>
      <t xml:space="preserve">+ d.X + e </t>
    </r>
  </si>
  <si>
    <t>หน่วย กก.</t>
  </si>
  <si>
    <t>หน่วย ม.</t>
  </si>
  <si>
    <t>หน่วย กก.-ม.</t>
  </si>
  <si>
    <t>create by : http://www.suwatthailand.on.to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</si>
</sst>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6">
    <font>
      <sz val="14"/>
      <name val="Cordia New"/>
      <family val="0"/>
    </font>
    <font>
      <b/>
      <sz val="14"/>
      <color indexed="12"/>
      <name val="Arial Narrow"/>
      <family val="2"/>
    </font>
    <font>
      <i/>
      <sz val="14"/>
      <name val="Cordia New"/>
      <family val="2"/>
    </font>
    <font>
      <sz val="14"/>
      <color indexed="12"/>
      <name val="Cordia New"/>
      <family val="2"/>
    </font>
    <font>
      <i/>
      <sz val="14"/>
      <color indexed="48"/>
      <name val="Cordia New"/>
      <family val="2"/>
    </font>
    <font>
      <sz val="14"/>
      <color indexed="48"/>
      <name val="Cordia New"/>
      <family val="2"/>
    </font>
    <font>
      <sz val="14"/>
      <name val="Symbol"/>
      <family val="1"/>
    </font>
    <font>
      <b/>
      <sz val="14"/>
      <color indexed="53"/>
      <name val="Cordia New"/>
      <family val="2"/>
    </font>
    <font>
      <sz val="14"/>
      <color indexed="18"/>
      <name val="Cordia New"/>
      <family val="2"/>
    </font>
    <font>
      <i/>
      <sz val="14"/>
      <name val="Symbol"/>
      <family val="1"/>
    </font>
    <font>
      <sz val="14"/>
      <color indexed="10"/>
      <name val="Cordia New"/>
      <family val="2"/>
    </font>
    <font>
      <vertAlign val="superscript"/>
      <sz val="14"/>
      <name val="Cordia New"/>
      <family val="2"/>
    </font>
    <font>
      <b/>
      <sz val="24"/>
      <color indexed="10"/>
      <name val="Cordia New"/>
      <family val="2"/>
    </font>
    <font>
      <b/>
      <i/>
      <sz val="14"/>
      <color indexed="10"/>
      <name val="Cordia New"/>
      <family val="2"/>
    </font>
    <font>
      <b/>
      <i/>
      <sz val="18"/>
      <color indexed="18"/>
      <name val="Cordia New"/>
      <family val="2"/>
    </font>
    <font>
      <i/>
      <sz val="12"/>
      <color indexed="4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 quotePrefix="1">
      <alignment horizontal="center"/>
      <protection hidden="1"/>
    </xf>
    <xf numFmtId="0" fontId="10" fillId="2" borderId="0" xfId="0" applyFont="1" applyFill="1" applyAlignment="1" applyProtection="1">
      <alignment/>
      <protection hidden="1" locked="0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3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2" fillId="0" borderId="2" xfId="0" applyFont="1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8" fillId="3" borderId="7" xfId="0" applyFont="1" applyFill="1" applyBorder="1" applyAlignment="1" applyProtection="1">
      <alignment horizontal="center"/>
      <protection hidden="1"/>
    </xf>
    <xf numFmtId="0" fontId="14" fillId="3" borderId="7" xfId="0" applyFont="1" applyFill="1" applyBorder="1" applyAlignment="1" applyProtection="1">
      <alignment horizontal="center"/>
      <protection hidden="1"/>
    </xf>
    <xf numFmtId="0" fontId="14" fillId="3" borderId="7" xfId="0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 locked="0"/>
    </xf>
    <xf numFmtId="0" fontId="10" fillId="4" borderId="0" xfId="0" applyFont="1" applyFill="1" applyAlignment="1" applyProtection="1">
      <alignment horizontal="center"/>
      <protection hidden="1" locked="0"/>
    </xf>
    <xf numFmtId="0" fontId="13" fillId="0" borderId="2" xfId="0" applyFont="1" applyFill="1" applyBorder="1" applyAlignment="1" applyProtection="1">
      <alignment horizontal="center"/>
      <protection hidden="1" locked="0"/>
    </xf>
    <xf numFmtId="0" fontId="9" fillId="0" borderId="2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J1" sqref="J1"/>
    </sheetView>
  </sheetViews>
  <sheetFormatPr defaultColWidth="9.140625" defaultRowHeight="21.75"/>
  <cols>
    <col min="1" max="16384" width="4.7109375" style="2" customWidth="1"/>
  </cols>
  <sheetData>
    <row r="1" spans="1:11" ht="34.5">
      <c r="A1" s="1" t="s">
        <v>24</v>
      </c>
      <c r="K1" s="33" t="s">
        <v>45</v>
      </c>
    </row>
    <row r="2" spans="2:7" ht="24.75">
      <c r="B2" s="2" t="s">
        <v>31</v>
      </c>
      <c r="G2" s="2" t="s">
        <v>41</v>
      </c>
    </row>
    <row r="3" spans="7:16" ht="21.75">
      <c r="G3" s="44" t="s">
        <v>32</v>
      </c>
      <c r="H3" s="44"/>
      <c r="I3" s="45" t="s">
        <v>33</v>
      </c>
      <c r="J3" s="45"/>
      <c r="K3" s="44" t="s">
        <v>34</v>
      </c>
      <c r="L3" s="44"/>
      <c r="M3" s="45" t="s">
        <v>35</v>
      </c>
      <c r="N3" s="45"/>
      <c r="O3" s="44" t="s">
        <v>36</v>
      </c>
      <c r="P3" s="44"/>
    </row>
    <row r="4" spans="2:17" ht="21.75">
      <c r="B4" s="2" t="s">
        <v>37</v>
      </c>
      <c r="G4" s="47"/>
      <c r="H4" s="47"/>
      <c r="I4" s="46"/>
      <c r="J4" s="46"/>
      <c r="K4" s="47"/>
      <c r="L4" s="47"/>
      <c r="M4" s="46">
        <f>0.2/4.5</f>
        <v>0.044444444444444446</v>
      </c>
      <c r="N4" s="46"/>
      <c r="O4" s="47">
        <v>0.2</v>
      </c>
      <c r="P4" s="47"/>
      <c r="Q4" s="2" t="s">
        <v>43</v>
      </c>
    </row>
    <row r="5" spans="2:17" ht="21.75">
      <c r="B5" s="2" t="s">
        <v>25</v>
      </c>
      <c r="E5" s="2" t="s">
        <v>27</v>
      </c>
      <c r="G5" s="47"/>
      <c r="H5" s="47"/>
      <c r="I5" s="46"/>
      <c r="J5" s="46"/>
      <c r="K5" s="47">
        <v>-598.667</v>
      </c>
      <c r="L5" s="47"/>
      <c r="M5" s="46">
        <v>-165</v>
      </c>
      <c r="N5" s="46"/>
      <c r="O5" s="47"/>
      <c r="P5" s="47"/>
      <c r="Q5" s="2" t="s">
        <v>42</v>
      </c>
    </row>
    <row r="6" spans="2:17" ht="21.75">
      <c r="B6" s="2" t="s">
        <v>26</v>
      </c>
      <c r="E6" s="2" t="s">
        <v>28</v>
      </c>
      <c r="G6" s="47"/>
      <c r="H6" s="47"/>
      <c r="I6" s="46">
        <v>-199.556</v>
      </c>
      <c r="J6" s="46"/>
      <c r="K6" s="47">
        <v>-82.5</v>
      </c>
      <c r="L6" s="47"/>
      <c r="M6" s="46"/>
      <c r="N6" s="46"/>
      <c r="O6" s="47"/>
      <c r="P6" s="47"/>
      <c r="Q6" s="2" t="s">
        <v>44</v>
      </c>
    </row>
    <row r="7" spans="1:9" ht="21.75">
      <c r="A7" s="3" t="s">
        <v>0</v>
      </c>
      <c r="B7" s="4"/>
      <c r="I7" s="4"/>
    </row>
    <row r="8" spans="2:16" ht="21.75">
      <c r="B8" s="4"/>
      <c r="C8" s="5" t="s">
        <v>2</v>
      </c>
      <c r="D8" s="6" t="s">
        <v>3</v>
      </c>
      <c r="F8" s="34" t="s">
        <v>4</v>
      </c>
      <c r="G8" s="34"/>
      <c r="H8" s="35" t="s">
        <v>5</v>
      </c>
      <c r="I8" s="35"/>
      <c r="K8" s="34" t="s">
        <v>29</v>
      </c>
      <c r="L8" s="34"/>
      <c r="M8" s="34" t="s">
        <v>30</v>
      </c>
      <c r="N8" s="34"/>
      <c r="P8" s="4" t="s">
        <v>6</v>
      </c>
    </row>
    <row r="9" spans="2:18" ht="21.75">
      <c r="B9" s="4" t="s">
        <v>10</v>
      </c>
      <c r="C9" s="7">
        <v>15</v>
      </c>
      <c r="D9" s="7">
        <v>0.25</v>
      </c>
      <c r="E9" s="8"/>
      <c r="F9" s="37">
        <f>+IF(D9&lt;&gt;"",PI()*C9*C9/4/100*1/D9,0)</f>
        <v>7.0685834705770345</v>
      </c>
      <c r="G9" s="37"/>
      <c r="H9" s="37">
        <f>+IF(D9&lt;&gt;"",PI()*C9/10*1/D9,0)</f>
        <v>18.84955592153876</v>
      </c>
      <c r="I9" s="37"/>
      <c r="J9" s="9"/>
      <c r="K9" s="37">
        <f>+F9</f>
        <v>7.0685834705770345</v>
      </c>
      <c r="L9" s="37"/>
      <c r="M9" s="37">
        <f>+H9</f>
        <v>18.84955592153876</v>
      </c>
      <c r="N9" s="37"/>
      <c r="O9" s="9"/>
      <c r="P9" s="42">
        <v>1.45</v>
      </c>
      <c r="Q9" s="42"/>
      <c r="R9" s="42"/>
    </row>
    <row r="10" spans="2:18" ht="21.75">
      <c r="B10" s="4" t="s">
        <v>13</v>
      </c>
      <c r="C10" s="10">
        <v>12</v>
      </c>
      <c r="D10" s="10">
        <v>0.22</v>
      </c>
      <c r="E10" s="11"/>
      <c r="F10" s="38">
        <f>+IF(D10&lt;&gt;"",PI()*C10*C10/4/100*1/D10,0)</f>
        <v>5.140787978601479</v>
      </c>
      <c r="G10" s="38"/>
      <c r="H10" s="38">
        <f>+IF(D10&lt;&gt;"",PI()*C10/10*1/D10,0)</f>
        <v>17.1359599286716</v>
      </c>
      <c r="I10" s="38"/>
      <c r="K10" s="38">
        <f>+K9+F10</f>
        <v>12.209371449178514</v>
      </c>
      <c r="L10" s="38"/>
      <c r="M10" s="38">
        <f>+M9+H10</f>
        <v>35.98551585021036</v>
      </c>
      <c r="N10" s="38"/>
      <c r="P10" s="39">
        <v>1.7</v>
      </c>
      <c r="Q10" s="39"/>
      <c r="R10" s="39"/>
    </row>
    <row r="11" spans="2:18" ht="21.75">
      <c r="B11" s="4" t="s">
        <v>16</v>
      </c>
      <c r="C11" s="7">
        <v>19</v>
      </c>
      <c r="D11" s="7">
        <v>0.22</v>
      </c>
      <c r="E11" s="8"/>
      <c r="F11" s="37">
        <f>+IF(D11&lt;&gt;"",PI()*C11*C11/4/100*1/D11,0)</f>
        <v>12.887669863021765</v>
      </c>
      <c r="G11" s="37"/>
      <c r="H11" s="37">
        <f>+IF(D11&lt;&gt;"",PI()*C11/10*1/D11,0)</f>
        <v>27.131936553730032</v>
      </c>
      <c r="I11" s="37"/>
      <c r="J11" s="9"/>
      <c r="K11" s="37">
        <f>+K10+F11</f>
        <v>25.09704131220028</v>
      </c>
      <c r="L11" s="37"/>
      <c r="M11" s="37">
        <f>+M10+H11</f>
        <v>63.11745240394039</v>
      </c>
      <c r="N11" s="37"/>
      <c r="O11" s="9"/>
      <c r="P11" s="42"/>
      <c r="Q11" s="42"/>
      <c r="R11" s="42"/>
    </row>
    <row r="12" spans="2:18" ht="21.75">
      <c r="B12" s="4" t="s">
        <v>17</v>
      </c>
      <c r="C12" s="10">
        <v>19</v>
      </c>
      <c r="D12" s="10">
        <v>0.22</v>
      </c>
      <c r="E12" s="11"/>
      <c r="F12" s="38">
        <f>+IF(D12&lt;&gt;"",PI()*C12*C12/4/100*1/D12,0)</f>
        <v>12.887669863021765</v>
      </c>
      <c r="G12" s="38"/>
      <c r="H12" s="38">
        <f>+IF(D12&lt;&gt;"",PI()*C12/10*1/D12,0)</f>
        <v>27.131936553730032</v>
      </c>
      <c r="I12" s="38"/>
      <c r="K12" s="38">
        <f>+K11+F12</f>
        <v>37.984711175222046</v>
      </c>
      <c r="L12" s="38"/>
      <c r="M12" s="38">
        <f>+M11+H12</f>
        <v>90.24938895767042</v>
      </c>
      <c r="N12" s="38"/>
      <c r="P12" s="39"/>
      <c r="Q12" s="39"/>
      <c r="R12" s="39"/>
    </row>
    <row r="13" spans="2:18" ht="21.75">
      <c r="B13" s="4" t="s">
        <v>20</v>
      </c>
      <c r="C13" s="7"/>
      <c r="D13" s="7"/>
      <c r="E13" s="12"/>
      <c r="F13" s="37">
        <f>+IF(D13&lt;&gt;"",PI()*C13*C13/4/100*1/D13,0)</f>
        <v>0</v>
      </c>
      <c r="G13" s="37"/>
      <c r="H13" s="41">
        <f>+IF(D13&lt;&gt;"",PI()*C13/10*1/D13,0)</f>
        <v>0</v>
      </c>
      <c r="I13" s="41"/>
      <c r="J13" s="9"/>
      <c r="K13" s="37">
        <f>+K12+F13</f>
        <v>37.984711175222046</v>
      </c>
      <c r="L13" s="37"/>
      <c r="M13" s="37">
        <f>+M12+H13</f>
        <v>90.24938895767042</v>
      </c>
      <c r="N13" s="37"/>
      <c r="O13" s="9"/>
      <c r="P13" s="42"/>
      <c r="Q13" s="42"/>
      <c r="R13" s="42"/>
    </row>
    <row r="14" spans="2:13" ht="22.5" thickBot="1">
      <c r="B14" s="4"/>
      <c r="E14" s="4" t="s">
        <v>23</v>
      </c>
      <c r="F14" s="43">
        <f>SUM(F9:G13)</f>
        <v>37.984711175222046</v>
      </c>
      <c r="G14" s="43"/>
      <c r="H14" s="38">
        <f>SUM(H9:I13)</f>
        <v>90.24938895767042</v>
      </c>
      <c r="I14" s="38"/>
      <c r="K14" s="13"/>
      <c r="L14" s="13"/>
      <c r="M14" s="13"/>
    </row>
    <row r="15" spans="1:20" ht="21.75">
      <c r="A15" s="14" t="s">
        <v>1</v>
      </c>
      <c r="B15" s="15"/>
      <c r="C15" s="16"/>
      <c r="D15" s="16"/>
      <c r="E15" s="16"/>
      <c r="F15" s="16"/>
      <c r="G15" s="17"/>
      <c r="H15" s="17"/>
      <c r="I15" s="18" t="s">
        <v>38</v>
      </c>
      <c r="J15" s="48">
        <v>7.07</v>
      </c>
      <c r="K15" s="48"/>
      <c r="L15" s="19" t="s">
        <v>22</v>
      </c>
      <c r="M15" s="19"/>
      <c r="N15" s="49" t="s">
        <v>39</v>
      </c>
      <c r="O15" s="49"/>
      <c r="P15" s="48">
        <v>18.85</v>
      </c>
      <c r="Q15" s="48"/>
      <c r="R15" s="19" t="s">
        <v>15</v>
      </c>
      <c r="S15" s="17"/>
      <c r="T15" s="20"/>
    </row>
    <row r="16" spans="1:20" ht="21.75">
      <c r="A16" s="21"/>
      <c r="B16" s="22" t="s">
        <v>7</v>
      </c>
      <c r="C16" s="23"/>
      <c r="D16" s="23"/>
      <c r="E16" s="23" t="s">
        <v>8</v>
      </c>
      <c r="F16" s="36">
        <v>2</v>
      </c>
      <c r="G16" s="36"/>
      <c r="H16" s="36"/>
      <c r="I16" s="22" t="s">
        <v>9</v>
      </c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4"/>
    </row>
    <row r="17" spans="1:20" ht="21.75">
      <c r="A17" s="21"/>
      <c r="B17" s="22" t="s">
        <v>35</v>
      </c>
      <c r="C17" s="23"/>
      <c r="D17" s="23"/>
      <c r="E17" s="23" t="s">
        <v>8</v>
      </c>
      <c r="F17" s="40">
        <f>100*(+G4*F16^4+I4*F16^3+K4*F16^2+M4*F16+O4)</f>
        <v>28.888888888888893</v>
      </c>
      <c r="G17" s="40"/>
      <c r="H17" s="40"/>
      <c r="I17" s="22" t="s">
        <v>15</v>
      </c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4"/>
    </row>
    <row r="18" spans="1:20" ht="21.75">
      <c r="A18" s="21"/>
      <c r="B18" s="22" t="s">
        <v>18</v>
      </c>
      <c r="C18" s="23"/>
      <c r="D18" s="23"/>
      <c r="E18" s="23" t="s">
        <v>8</v>
      </c>
      <c r="F18" s="40">
        <f>+G6*F16^4+I6*F16^3+K6*F16^2+M6*F16+O6</f>
        <v>-1926.448</v>
      </c>
      <c r="G18" s="40"/>
      <c r="H18" s="40"/>
      <c r="I18" s="22" t="s">
        <v>19</v>
      </c>
      <c r="J18" s="23"/>
      <c r="K18" s="23"/>
      <c r="L18" s="22" t="s">
        <v>11</v>
      </c>
      <c r="M18" s="23"/>
      <c r="N18" s="23"/>
      <c r="O18" s="23" t="s">
        <v>8</v>
      </c>
      <c r="P18" s="40">
        <f>+G5*F16^4+I5*F16^3+K5*F16^2+M5*F16+O5</f>
        <v>-2724.668</v>
      </c>
      <c r="Q18" s="40"/>
      <c r="R18" s="40"/>
      <c r="S18" s="22" t="s">
        <v>12</v>
      </c>
      <c r="T18" s="24"/>
    </row>
    <row r="19" spans="1:20" ht="21.75">
      <c r="A19" s="21"/>
      <c r="B19" s="22" t="s">
        <v>21</v>
      </c>
      <c r="C19" s="23"/>
      <c r="D19" s="23"/>
      <c r="E19" s="23" t="s">
        <v>8</v>
      </c>
      <c r="F19" s="40">
        <f>ABS(+F18*100/1400/0.87/F17)</f>
        <v>5.474937476316787</v>
      </c>
      <c r="G19" s="40"/>
      <c r="H19" s="40"/>
      <c r="I19" s="22" t="s">
        <v>22</v>
      </c>
      <c r="J19" s="23"/>
      <c r="K19" s="23"/>
      <c r="L19" s="25" t="s">
        <v>14</v>
      </c>
      <c r="M19" s="23"/>
      <c r="N19" s="23"/>
      <c r="O19" s="23" t="s">
        <v>8</v>
      </c>
      <c r="P19" s="40">
        <f>ABS(+P18/7.9/0.87/F17)</f>
        <v>13.722600141020044</v>
      </c>
      <c r="Q19" s="40"/>
      <c r="R19" s="40"/>
      <c r="S19" s="22" t="s">
        <v>15</v>
      </c>
      <c r="T19" s="24"/>
    </row>
    <row r="20" spans="1:20" ht="27" thickBot="1">
      <c r="A20" s="26"/>
      <c r="B20" s="27" t="s">
        <v>40</v>
      </c>
      <c r="C20" s="28"/>
      <c r="D20" s="28"/>
      <c r="E20" s="28"/>
      <c r="F20" s="29"/>
      <c r="G20" s="30" t="str">
        <f>IF(F19&gt;J15,"ใช้ไม่ได้","ใช้ได้")</f>
        <v>ใช้ได้</v>
      </c>
      <c r="H20" s="29"/>
      <c r="I20" s="27"/>
      <c r="J20" s="28"/>
      <c r="K20" s="28"/>
      <c r="L20" s="28"/>
      <c r="M20" s="28"/>
      <c r="N20" s="28"/>
      <c r="O20" s="28"/>
      <c r="P20" s="28"/>
      <c r="Q20" s="31" t="str">
        <f>IF(P19&gt;P15,"ใช้ไม่ได้","ใช้ได้")</f>
        <v>ใช้ได้</v>
      </c>
      <c r="R20" s="28"/>
      <c r="S20" s="28"/>
      <c r="T20" s="32"/>
    </row>
  </sheetData>
  <sheetProtection password="CCC1" sheet="1" objects="1" scenarios="1"/>
  <mergeCells count="60">
    <mergeCell ref="P9:R9"/>
    <mergeCell ref="G4:H4"/>
    <mergeCell ref="O5:P5"/>
    <mergeCell ref="O6:P6"/>
    <mergeCell ref="J15:K15"/>
    <mergeCell ref="N15:O15"/>
    <mergeCell ref="P15:Q15"/>
    <mergeCell ref="P11:R11"/>
    <mergeCell ref="P12:R12"/>
    <mergeCell ref="K12:L12"/>
    <mergeCell ref="M12:N12"/>
    <mergeCell ref="K5:L5"/>
    <mergeCell ref="K6:L6"/>
    <mergeCell ref="M5:N5"/>
    <mergeCell ref="M6:N6"/>
    <mergeCell ref="G5:H5"/>
    <mergeCell ref="G6:H6"/>
    <mergeCell ref="I5:J5"/>
    <mergeCell ref="I6:J6"/>
    <mergeCell ref="I4:J4"/>
    <mergeCell ref="K4:L4"/>
    <mergeCell ref="M4:N4"/>
    <mergeCell ref="O3:P3"/>
    <mergeCell ref="O4:P4"/>
    <mergeCell ref="G3:H3"/>
    <mergeCell ref="I3:J3"/>
    <mergeCell ref="K3:L3"/>
    <mergeCell ref="M3:N3"/>
    <mergeCell ref="K8:L8"/>
    <mergeCell ref="M8:N8"/>
    <mergeCell ref="K9:L9"/>
    <mergeCell ref="M9:N9"/>
    <mergeCell ref="F19:H19"/>
    <mergeCell ref="F17:H17"/>
    <mergeCell ref="F11:G11"/>
    <mergeCell ref="H11:I11"/>
    <mergeCell ref="F12:G12"/>
    <mergeCell ref="H12:I12"/>
    <mergeCell ref="F18:H18"/>
    <mergeCell ref="F13:G13"/>
    <mergeCell ref="H13:I13"/>
    <mergeCell ref="F14:G14"/>
    <mergeCell ref="P10:R10"/>
    <mergeCell ref="P19:R19"/>
    <mergeCell ref="K10:L10"/>
    <mergeCell ref="M10:N10"/>
    <mergeCell ref="P18:R18"/>
    <mergeCell ref="P13:R13"/>
    <mergeCell ref="K11:L11"/>
    <mergeCell ref="M11:N11"/>
    <mergeCell ref="K13:L13"/>
    <mergeCell ref="M13:N13"/>
    <mergeCell ref="F8:G8"/>
    <mergeCell ref="H8:I8"/>
    <mergeCell ref="F16:H16"/>
    <mergeCell ref="F9:G9"/>
    <mergeCell ref="H9:I9"/>
    <mergeCell ref="F10:G10"/>
    <mergeCell ref="H10:I10"/>
    <mergeCell ref="H14:I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</dc:creator>
  <cp:keywords/>
  <dc:description/>
  <cp:lastModifiedBy>Brid</cp:lastModifiedBy>
  <dcterms:created xsi:type="dcterms:W3CDTF">2002-11-28T03:47:18Z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