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380" windowHeight="7480" tabRatio="217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<sst xmlns="http://schemas.openxmlformats.org/spreadsheetml/2006/main" count="68" uniqueCount="59">
  <si>
    <t>Ecological Footprint by Region (from:</t>
  </si>
  <si>
    <t>{The conversion factor uses the "Disposable personal income per capita" for 2000 (in F6), on:</t>
  </si>
  <si>
    <t>http://www.footprintnetwork.org/images_ef/EF_by_region.gif</t>
  </si>
  <si>
    <t xml:space="preserve">  http://nces.ed.gov/programs/digest/d04/tables/dt04_034.asp }</t>
  </si>
  <si>
    <t>|</t>
  </si>
  <si>
    <t>Global</t>
  </si>
  <si>
    <t>Population</t>
  </si>
  <si>
    <t>TotHectares</t>
  </si>
  <si>
    <t>Income</t>
  </si>
  <si>
    <t>Tot-income</t>
  </si>
  <si>
    <t>hectares</t>
  </si>
  <si>
    <t>millions</t>
  </si>
  <si>
    <t>for each</t>
  </si>
  <si>
    <t>per person</t>
  </si>
  <si>
    <t>for richer</t>
  </si>
  <si>
    <t>Group:</t>
  </si>
  <si>
    <t>pixels:</t>
  </si>
  <si>
    <t>Region</t>
  </si>
  <si>
    <t>(US$)</t>
  </si>
  <si>
    <t>Region US$</t>
  </si>
  <si>
    <t>&amp; poorer</t>
  </si>
  <si>
    <t>max: 10 ha per capita:</t>
  </si>
  <si>
    <t>(million Ha)</t>
  </si>
  <si>
    <t>(added per year:</t>
  </si>
  <si>
    <t>)</t>
  </si>
  <si>
    <t>North America</t>
  </si>
  <si>
    <t>~ \</t>
  </si>
  <si>
    <t>Western Europe</t>
  </si>
  <si>
    <t>~ ~}-</t>
  </si>
  <si>
    <t>Central and Eastern Europe</t>
  </si>
  <si>
    <t>~ /</t>
  </si>
  <si>
    <t>Latin America and Caribbean</t>
  </si>
  <si>
    <t>Middle East and Central Asia</t>
  </si>
  <si>
    <t>~ ~\_</t>
  </si>
  <si>
    <t>Asia-Pacific</t>
  </si>
  <si>
    <t>~ ~/</t>
  </si>
  <si>
    <t>Acres per</t>
  </si>
  <si>
    <t>Africa</t>
  </si>
  <si>
    <t>Hectare:</t>
  </si>
  <si>
    <t>Totals (as of early 2000):</t>
  </si>
  <si>
    <t>For year 2000:</t>
  </si>
  <si>
    <t>{c.f.: World Population 2005 August estimate:</t>
  </si>
  <si>
    <t xml:space="preserve"> }</t>
  </si>
  <si>
    <t>World</t>
  </si>
  <si>
    <t>Half world</t>
  </si>
  <si>
    <t xml:space="preserve">    World average</t>
  </si>
  <si>
    <t>US$ per hectare conversion factor:</t>
  </si>
  <si>
    <t>US$ per hectare</t>
  </si>
  <si>
    <t>population</t>
  </si>
  <si>
    <t>Hectares per</t>
  </si>
  <si>
    <t>expon.fit:</t>
  </si>
  <si>
    <t>y = 637729x-0.6178</t>
  </si>
  <si>
    <t>person:</t>
  </si>
  <si>
    <t>cum.Popul.</t>
  </si>
  <si>
    <t>Income using EF</t>
  </si>
  <si>
    <t>Wld.Avge:</t>
  </si>
  <si>
    <t>incmByEF:</t>
  </si>
  <si>
    <t>to middle</t>
  </si>
  <si>
    <t>of each bar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</si>
</sst>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4"/>
      <name val="Arial"/>
      <family val="0"/>
    </font>
    <font>
      <vertAlign val="superscript"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centred data from bar-graph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6475"/>
          <c:w val="0.97675"/>
          <c:h val="0.89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Sheet1!$D$19</c:f>
              <c:strCache>
                <c:ptCount val="1"/>
                <c:pt idx="0">
                  <c:v>Income using EF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noFill/>
              </a:ln>
            </c:spPr>
          </c:marker>
          <c:trendline>
            <c:spPr>
              <a:ln w="12700">
                <a:solidFill>
                  <a:srgbClr val="DD0806"/>
                </a:solidFill>
                <a:prstDash val="sysDot"/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Sheet1!$C$20:$C$26</c:f>
              <c:numCache/>
            </c:numRef>
          </c:xVal>
          <c:yVal>
            <c:numRef>
              <c:f>Sheet1!$D$20:$D$26</c:f>
              <c:numCache/>
            </c:numRef>
          </c:yVal>
          <c:smooth val="0"/>
        </c:ser>
        <c:axId val="20163992"/>
        <c:axId val="47258201"/>
      </c:scatterChart>
      <c:valAx>
        <c:axId val="2016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58201"/>
        <c:crosses val="autoZero"/>
        <c:crossBetween val="midCat"/>
        <c:dispUnits/>
      </c:valAx>
      <c:valAx>
        <c:axId val="47258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Income (US$) scaled by Ecol Footprint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1639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05"/>
          <c:y val="0.403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19</xdr:row>
      <xdr:rowOff>47625</xdr:rowOff>
    </xdr:from>
    <xdr:to>
      <xdr:col>16</xdr:col>
      <xdr:colOff>209550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4495800" y="2943225"/>
        <a:ext cx="67913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F19">
      <selection activeCell="I19" sqref="I19:K19"/>
    </sheetView>
  </sheetViews>
  <sheetFormatPr defaultColWidth="11.421875" defaultRowHeight="12.75"/>
  <cols>
    <col min="1" max="1" width="31.421875" style="0" customWidth="1"/>
    <col min="2" max="2" width="7.140625" style="0" customWidth="1"/>
    <col min="3" max="3" width="9.140625" style="0" customWidth="1"/>
    <col min="4" max="4" width="8.8515625" style="0" customWidth="1"/>
    <col min="5" max="5" width="9.8515625" style="0" customWidth="1"/>
    <col min="6" max="11" width="8.8515625" style="0" customWidth="1"/>
    <col min="12" max="12" width="11.140625" style="0" customWidth="1"/>
    <col min="13" max="16384" width="8.8515625" style="0" customWidth="1"/>
  </cols>
  <sheetData>
    <row r="1" spans="1:4" ht="12">
      <c r="A1" t="s">
        <v>0</v>
      </c>
      <c r="D1" t="s">
        <v>1</v>
      </c>
    </row>
    <row r="2" spans="1:4" ht="12">
      <c r="A2" t="s">
        <v>2</v>
      </c>
      <c r="D2" t="s">
        <v>3</v>
      </c>
    </row>
    <row r="3" spans="2:9" ht="12"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t="s">
        <v>9</v>
      </c>
      <c r="I3" t="s">
        <v>9</v>
      </c>
    </row>
    <row r="4" spans="2:9" ht="12">
      <c r="B4" s="1" t="s">
        <v>4</v>
      </c>
      <c r="C4" s="1" t="s">
        <v>10</v>
      </c>
      <c r="D4" s="1" t="s">
        <v>11</v>
      </c>
      <c r="E4" t="s">
        <v>12</v>
      </c>
      <c r="F4" s="1" t="s">
        <v>13</v>
      </c>
      <c r="G4" t="s">
        <v>12</v>
      </c>
      <c r="I4" t="s">
        <v>14</v>
      </c>
    </row>
    <row r="5" spans="1:9" ht="12">
      <c r="A5" s="5" t="s">
        <v>15</v>
      </c>
      <c r="B5" s="1" t="s">
        <v>16</v>
      </c>
      <c r="C5" s="1" t="s">
        <v>13</v>
      </c>
      <c r="D5" s="1"/>
      <c r="E5" t="s">
        <v>17</v>
      </c>
      <c r="F5" s="1" t="s">
        <v>18</v>
      </c>
      <c r="G5" t="s">
        <v>19</v>
      </c>
      <c r="I5" t="s">
        <v>20</v>
      </c>
    </row>
    <row r="6" spans="1:6" ht="12">
      <c r="A6" s="3" t="s">
        <v>21</v>
      </c>
      <c r="B6">
        <v>382</v>
      </c>
      <c r="C6">
        <v>10</v>
      </c>
      <c r="E6" t="s">
        <v>22</v>
      </c>
      <c r="F6" s="4">
        <v>25472</v>
      </c>
    </row>
    <row r="7" spans="1:5" ht="12">
      <c r="A7" s="3" t="s">
        <v>23</v>
      </c>
      <c r="D7">
        <v>74</v>
      </c>
      <c r="E7" t="s">
        <v>24</v>
      </c>
    </row>
    <row r="8" spans="1:8" ht="12">
      <c r="A8" t="s">
        <v>25</v>
      </c>
      <c r="B8">
        <v>353</v>
      </c>
      <c r="C8" s="2">
        <f>$C$6*B8/$B$6</f>
        <v>9.24083769633508</v>
      </c>
      <c r="D8">
        <v>319</v>
      </c>
      <c r="E8" s="2">
        <f>D8*C8</f>
        <v>2947.8272251308904</v>
      </c>
      <c r="F8" s="4">
        <f aca="true" t="shared" si="0" ref="F8:F14">C8*$F$17</f>
        <v>25472</v>
      </c>
      <c r="G8">
        <f>1000000*D8*F8</f>
        <v>8125568000000</v>
      </c>
      <c r="H8" t="s">
        <v>26</v>
      </c>
    </row>
    <row r="9" spans="1:9" ht="12">
      <c r="A9" t="s">
        <v>27</v>
      </c>
      <c r="B9">
        <v>194</v>
      </c>
      <c r="C9" s="2">
        <f aca="true" t="shared" si="1" ref="C9:C14">$C$6*B9/$B$6</f>
        <v>5.0785340314136125</v>
      </c>
      <c r="D9">
        <v>390</v>
      </c>
      <c r="E9" s="2">
        <f aca="true" t="shared" si="2" ref="E9:E14">D9*C9</f>
        <v>1980.6282722513088</v>
      </c>
      <c r="F9" s="4">
        <f t="shared" si="0"/>
        <v>13998.776203966005</v>
      </c>
      <c r="G9">
        <f aca="true" t="shared" si="3" ref="G9:G14">1000000*D9*F9</f>
        <v>5459522719546.742</v>
      </c>
      <c r="H9" t="s">
        <v>28</v>
      </c>
      <c r="I9">
        <f>SUM(G8:G10)</f>
        <v>17111122674220.963</v>
      </c>
    </row>
    <row r="10" spans="1:8" ht="12">
      <c r="A10" t="s">
        <v>29</v>
      </c>
      <c r="B10">
        <v>145</v>
      </c>
      <c r="C10" s="2">
        <f t="shared" si="1"/>
        <v>3.7958115183246073</v>
      </c>
      <c r="D10">
        <v>337</v>
      </c>
      <c r="E10" s="2">
        <f t="shared" si="2"/>
        <v>1279.1884816753927</v>
      </c>
      <c r="F10" s="4">
        <f t="shared" si="0"/>
        <v>10463.002832861188</v>
      </c>
      <c r="G10">
        <f t="shared" si="3"/>
        <v>3526031954674.22</v>
      </c>
      <c r="H10" t="s">
        <v>30</v>
      </c>
    </row>
    <row r="11" spans="1:8" ht="12">
      <c r="A11" t="s">
        <v>31</v>
      </c>
      <c r="B11">
        <v>124</v>
      </c>
      <c r="C11" s="2">
        <f t="shared" si="1"/>
        <v>3.2460732984293195</v>
      </c>
      <c r="D11">
        <v>520</v>
      </c>
      <c r="E11" s="2">
        <f t="shared" si="2"/>
        <v>1687.958115183246</v>
      </c>
      <c r="F11" s="4">
        <f t="shared" si="0"/>
        <v>8947.671388101982</v>
      </c>
      <c r="G11">
        <f t="shared" si="3"/>
        <v>4652789121813.031</v>
      </c>
      <c r="H11" t="s">
        <v>26</v>
      </c>
    </row>
    <row r="12" spans="1:9" ht="12">
      <c r="A12" t="s">
        <v>32</v>
      </c>
      <c r="B12">
        <v>80</v>
      </c>
      <c r="C12" s="2">
        <f t="shared" si="1"/>
        <v>2.094240837696335</v>
      </c>
      <c r="D12">
        <v>334</v>
      </c>
      <c r="E12" s="2">
        <f t="shared" si="2"/>
        <v>699.4764397905759</v>
      </c>
      <c r="F12" s="4">
        <f t="shared" si="0"/>
        <v>5772.6912181303105</v>
      </c>
      <c r="G12">
        <f t="shared" si="3"/>
        <v>1928078866855.5237</v>
      </c>
      <c r="H12" t="s">
        <v>33</v>
      </c>
      <c r="I12">
        <f>SUM(G11:G14)</f>
        <v>21386377790368.27</v>
      </c>
    </row>
    <row r="13" spans="1:13" ht="12">
      <c r="A13" t="s">
        <v>34</v>
      </c>
      <c r="B13">
        <v>50</v>
      </c>
      <c r="C13" s="2">
        <f t="shared" si="1"/>
        <v>1.3089005235602094</v>
      </c>
      <c r="D13">
        <v>3407</v>
      </c>
      <c r="E13" s="2">
        <f t="shared" si="2"/>
        <v>4459.424083769633</v>
      </c>
      <c r="F13" s="4">
        <f t="shared" si="0"/>
        <v>3607.9320113314443</v>
      </c>
      <c r="G13">
        <f t="shared" si="3"/>
        <v>12292224362606.23</v>
      </c>
      <c r="H13" t="s">
        <v>35</v>
      </c>
      <c r="M13" t="s">
        <v>36</v>
      </c>
    </row>
    <row r="14" spans="1:13" ht="12">
      <c r="A14" t="s">
        <v>37</v>
      </c>
      <c r="B14">
        <v>43</v>
      </c>
      <c r="C14" s="2">
        <f t="shared" si="1"/>
        <v>1.12565445026178</v>
      </c>
      <c r="D14">
        <v>810</v>
      </c>
      <c r="E14" s="2">
        <f t="shared" si="2"/>
        <v>911.7801047120419</v>
      </c>
      <c r="F14" s="4">
        <f t="shared" si="0"/>
        <v>3102.821529745042</v>
      </c>
      <c r="G14">
        <f t="shared" si="3"/>
        <v>2513285439093.484</v>
      </c>
      <c r="H14" t="s">
        <v>30</v>
      </c>
      <c r="M14" t="s">
        <v>38</v>
      </c>
    </row>
    <row r="15" spans="1:13" ht="12">
      <c r="A15" s="1" t="s">
        <v>39</v>
      </c>
      <c r="D15">
        <f>SUM(D8:D14)</f>
        <v>6117</v>
      </c>
      <c r="E15" s="4">
        <f>SUM(E8:E14)</f>
        <v>13966.28272251309</v>
      </c>
      <c r="G15">
        <f>SUM(G8:G14)</f>
        <v>38497500464589.234</v>
      </c>
      <c r="K15" t="s">
        <v>40</v>
      </c>
      <c r="M15">
        <v>2.47105381</v>
      </c>
    </row>
    <row r="16" spans="1:12" ht="12">
      <c r="A16" t="s">
        <v>41</v>
      </c>
      <c r="D16">
        <v>6460</v>
      </c>
      <c r="E16" t="s">
        <v>42</v>
      </c>
      <c r="J16" s="1" t="s">
        <v>43</v>
      </c>
      <c r="K16" s="3" t="s">
        <v>44</v>
      </c>
      <c r="L16" t="s">
        <v>45</v>
      </c>
    </row>
    <row r="17" spans="1:13" ht="12">
      <c r="A17" s="3" t="s">
        <v>46</v>
      </c>
      <c r="F17">
        <f>F6/C8</f>
        <v>2756.4600566572235</v>
      </c>
      <c r="G17" t="s">
        <v>47</v>
      </c>
      <c r="J17" t="s">
        <v>48</v>
      </c>
      <c r="K17" t="s">
        <v>48</v>
      </c>
      <c r="L17" t="s">
        <v>49</v>
      </c>
      <c r="M17" s="1" t="s">
        <v>36</v>
      </c>
    </row>
    <row r="18" spans="6:13" ht="12">
      <c r="F18" s="1" t="s">
        <v>50</v>
      </c>
      <c r="G18" t="s">
        <v>51</v>
      </c>
      <c r="J18">
        <v>6117</v>
      </c>
      <c r="K18">
        <f>J18/2</f>
        <v>3058.5</v>
      </c>
      <c r="L18" t="s">
        <v>52</v>
      </c>
      <c r="M18" t="s">
        <v>52</v>
      </c>
    </row>
    <row r="19" spans="3:13" ht="12">
      <c r="C19" t="s">
        <v>53</v>
      </c>
      <c r="D19" t="s">
        <v>54</v>
      </c>
      <c r="G19">
        <v>637729</v>
      </c>
      <c r="H19">
        <v>-0.6178</v>
      </c>
      <c r="I19" s="3" t="s">
        <v>55</v>
      </c>
      <c r="J19" t="s">
        <v>56</v>
      </c>
      <c r="K19" s="2">
        <f>G19*K18^H19</f>
        <v>4480.113581711998</v>
      </c>
      <c r="L19" s="7">
        <f>E15/D15</f>
        <v>2.283191551824929</v>
      </c>
      <c r="M19" s="6">
        <f>L19*M15</f>
        <v>5.6418891830968025</v>
      </c>
    </row>
    <row r="20" spans="2:5" ht="12">
      <c r="B20">
        <v>319</v>
      </c>
      <c r="C20" s="4">
        <f>B20/2</f>
        <v>159.5</v>
      </c>
      <c r="D20" s="4">
        <v>25472</v>
      </c>
      <c r="E20" s="4"/>
    </row>
    <row r="21" spans="2:5" ht="12">
      <c r="B21">
        <v>390</v>
      </c>
      <c r="C21" s="4">
        <f aca="true" t="shared" si="4" ref="C21:C26">C20+B20/2+B21/2</f>
        <v>514</v>
      </c>
      <c r="D21" s="4">
        <v>13998.776203966005</v>
      </c>
      <c r="E21" s="4"/>
    </row>
    <row r="22" spans="2:5" ht="12">
      <c r="B22">
        <v>337</v>
      </c>
      <c r="C22" s="4">
        <f t="shared" si="4"/>
        <v>877.5</v>
      </c>
      <c r="D22" s="4">
        <v>10463.002832861188</v>
      </c>
      <c r="E22" s="4"/>
    </row>
    <row r="23" spans="2:5" ht="12">
      <c r="B23">
        <v>520</v>
      </c>
      <c r="C23" s="4">
        <f t="shared" si="4"/>
        <v>1306</v>
      </c>
      <c r="D23" s="4">
        <v>8947.671388101982</v>
      </c>
      <c r="E23" s="4"/>
    </row>
    <row r="24" spans="2:5" ht="12">
      <c r="B24">
        <v>334</v>
      </c>
      <c r="C24" s="4">
        <f t="shared" si="4"/>
        <v>1733</v>
      </c>
      <c r="D24" s="4">
        <v>5772.6912181303105</v>
      </c>
      <c r="E24" s="4"/>
    </row>
    <row r="25" spans="2:5" ht="12">
      <c r="B25">
        <v>3407</v>
      </c>
      <c r="C25" s="4">
        <f t="shared" si="4"/>
        <v>3603.5</v>
      </c>
      <c r="D25" s="4">
        <v>3607.9320113314443</v>
      </c>
      <c r="E25" s="4"/>
    </row>
    <row r="26" spans="2:5" ht="12">
      <c r="B26">
        <v>810</v>
      </c>
      <c r="C26" s="4">
        <f t="shared" si="4"/>
        <v>5712</v>
      </c>
      <c r="D26" s="4">
        <v>3102.821529745042</v>
      </c>
      <c r="E26" s="4"/>
    </row>
    <row r="27" ht="12">
      <c r="C27" t="s">
        <v>57</v>
      </c>
    </row>
    <row r="28" ht="12">
      <c r="C28" t="s">
        <v>58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MacClement Bera</cp:lastModifiedBy>
  <dcterms:created xsi:type="dcterms:W3CDTF">2005-09-20T21:29:35Z</dcterms:created>
  <cp:category/>
  <cp:version/>
  <cp:contentType/>
  <cp:contentStatus/>
</cp:coreProperties>
</file>